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239" activeTab="0"/>
  </bookViews>
  <sheets>
    <sheet name="OdenekDurum" sheetId="1" r:id="rId1"/>
  </sheets>
  <definedNames>
    <definedName name="Avans">'OdenekDurum'!$D$1</definedName>
    <definedName name="Ay">'OdenekDurum'!$B$3</definedName>
    <definedName name="BaslaSatir">'OdenekDurum'!$A$14</definedName>
    <definedName name="ButceYil">'OdenekDurum'!$B$1</definedName>
    <definedName name="FormatSatir">'OdenekDurum'!$A$4</definedName>
    <definedName name="KurAd">'OdenekDurum'!$B$2</definedName>
    <definedName name="ToplamFormatSatir">'OdenekDurum'!$F$7</definedName>
    <definedName name="_xlnm.Print_Titles" localSheetId="0">'OdenekDurum'!$13:$13</definedName>
  </definedNames>
  <calcPr fullCalcOnLoad="1"/>
</workbook>
</file>

<file path=xl/sharedStrings.xml><?xml version="1.0" encoding="utf-8"?>
<sst xmlns="http://schemas.openxmlformats.org/spreadsheetml/2006/main" count="225" uniqueCount="65">
  <si>
    <t>62- YÜKSEKÖĞRETİM</t>
  </si>
  <si>
    <t>TERTİP</t>
  </si>
  <si>
    <t>KBÖ</t>
  </si>
  <si>
    <t>EKLENEN</t>
  </si>
  <si>
    <t>DÜŞÜLEN</t>
  </si>
  <si>
    <t>TOPLAM ÖDENEK</t>
  </si>
  <si>
    <t>SERBEST</t>
  </si>
  <si>
    <t>BLOKE</t>
  </si>
  <si>
    <t xml:space="preserve">ÖDENEK GÖNDERME </t>
  </si>
  <si>
    <t>TENKİS</t>
  </si>
  <si>
    <t xml:space="preserve">TOPLAM ÖDENEK GÖNDERME </t>
  </si>
  <si>
    <t>KULLANILABİLİR ÖDENEK GÖNDERME</t>
  </si>
  <si>
    <t>KALAN</t>
  </si>
  <si>
    <t>PROGRAM</t>
  </si>
  <si>
    <t>ALTPROGRAM</t>
  </si>
  <si>
    <t>FAALİYET</t>
  </si>
  <si>
    <t>ALT FAALİYET</t>
  </si>
  <si>
    <t>Yıl:</t>
  </si>
  <si>
    <t>Kurum:</t>
  </si>
  <si>
    <t>GEMİ İNŞAATI VE DENİZCİLİK FAKÜLTESİ</t>
  </si>
  <si>
    <t>TOPLAM 
ÖDENEK-HARCAMA</t>
  </si>
  <si>
    <t>TOPLAM</t>
  </si>
  <si>
    <t>Avans Dahil?:</t>
  </si>
  <si>
    <t>KURUM İÇİ AKTARMA</t>
  </si>
  <si>
    <t>KURUM İÇİ DÜŞÜLEN</t>
  </si>
  <si>
    <t>YEDEKTEN AKTARMA</t>
  </si>
  <si>
    <t>239- ÖN LİSANS EĞİTİMİ, LİSANS EĞİTİMİ VE LİSANSÜSTÜ EĞİTİM</t>
  </si>
  <si>
    <t>756- Yükseköğretim Kurumları Birinci Öğretim</t>
  </si>
  <si>
    <t>1882- Yükseköğretim Kurumları Birinci Öğretim</t>
  </si>
  <si>
    <t>62.239.756.1882-0410.0015-02-01.01</t>
  </si>
  <si>
    <t>62</t>
  </si>
  <si>
    <t>239</t>
  </si>
  <si>
    <t>756</t>
  </si>
  <si>
    <t>1882</t>
  </si>
  <si>
    <t>0410</t>
  </si>
  <si>
    <t>0015</t>
  </si>
  <si>
    <t>02</t>
  </si>
  <si>
    <t>01</t>
  </si>
  <si>
    <t>62.239.756.1882-0410.0015-02-01.04</t>
  </si>
  <si>
    <t>04</t>
  </si>
  <si>
    <t>62.239.756.1882-0410.0015-02-02.01</t>
  </si>
  <si>
    <t>62.239.756.1882-0410.0015-02-02.04</t>
  </si>
  <si>
    <t>62.239.756.1882-0410.0015-02-03.02</t>
  </si>
  <si>
    <t>03</t>
  </si>
  <si>
    <t>62.239.756.1882-0410.0015-02-03.03.10</t>
  </si>
  <si>
    <t>10</t>
  </si>
  <si>
    <t>62.239.756.1882-0410.0015-02-03.03.20</t>
  </si>
  <si>
    <t>20</t>
  </si>
  <si>
    <t>62.239.756.1882-0410.0015-02-03.05</t>
  </si>
  <si>
    <t>05</t>
  </si>
  <si>
    <t>759- Yükseköğretim Kurumları İkinci Öğretim</t>
  </si>
  <si>
    <t>1885- Yükseköğretim Kurumları İkinci Öğretim</t>
  </si>
  <si>
    <t>62.239.759.1885-0410.0015-13-01.01</t>
  </si>
  <si>
    <t>759</t>
  </si>
  <si>
    <t>1885</t>
  </si>
  <si>
    <t>13</t>
  </si>
  <si>
    <t>62.239.759.1885-0410.0015-13-01.04</t>
  </si>
  <si>
    <t>62.239.759.1885-0410.0015-13-02.04</t>
  </si>
  <si>
    <t>62.239.759.1885-0410.0015-13-03.03.10</t>
  </si>
  <si>
    <t>760- Yükseköğretim Kurumları Yaz Okulları</t>
  </si>
  <si>
    <t>14318- Yükseköğretim Kurumları Yaz Okulları</t>
  </si>
  <si>
    <t>62.239.760.14318-0410.0015-13-01.01</t>
  </si>
  <si>
    <t>760</t>
  </si>
  <si>
    <t>14318</t>
  </si>
  <si>
    <t>(AVANS DAHİL)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</si>
</sst>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4">
    <font>
      <sz val="10"/>
      <name val="Tahoma"/>
      <family val="0"/>
    </font>
    <font>
      <b/>
      <sz val="9"/>
      <name val="Tahoma"/>
      <family val="2"/>
    </font>
    <font>
      <sz val="8"/>
      <color indexed="9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i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18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5" fillId="0" borderId="11" xfId="53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4" xfId="0" applyFont="1" applyBorder="1" applyAlignment="1">
      <alignment horizontal="left" vertical="center"/>
    </xf>
    <xf numFmtId="4" fontId="4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" fontId="6" fillId="0" borderId="14" xfId="0" applyNumberFormat="1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27"/>
  <sheetViews>
    <sheetView tabSelected="1" zoomScale="70" zoomScaleNormal="70" workbookViewId="0" topLeftCell="A9">
      <selection activeCell="C23" sqref="C23"/>
    </sheetView>
  </sheetViews>
  <sheetFormatPr defaultColWidth="9.140625" defaultRowHeight="12.75"/>
  <cols>
    <col min="1" max="4" width="30.7109375" style="8" customWidth="1"/>
    <col min="5" max="5" width="32.57421875" style="8" customWidth="1"/>
    <col min="6" max="18" width="15.7109375" style="8" customWidth="1"/>
    <col min="19" max="19" width="15.140625" style="8" customWidth="1"/>
    <col min="20" max="20" width="13.57421875" style="8" customWidth="1"/>
    <col min="21" max="21" width="12.140625" style="8" customWidth="1"/>
    <col min="22" max="70" width="9.140625" style="8" customWidth="1"/>
    <col min="71" max="81" width="9.140625" style="8" hidden="1" customWidth="1"/>
    <col min="82" max="16384" width="9.140625" style="8" customWidth="1"/>
  </cols>
  <sheetData>
    <row r="1" spans="1:4" ht="12.75" hidden="1">
      <c r="A1" s="8" t="s">
        <v>17</v>
      </c>
      <c r="B1" s="8">
        <v>2022</v>
      </c>
      <c r="C1" s="21" t="s">
        <v>22</v>
      </c>
      <c r="D1" s="21" t="s">
        <v>64</v>
      </c>
    </row>
    <row r="2" spans="1:2" ht="12.75" hidden="1">
      <c r="A2" s="8" t="s">
        <v>18</v>
      </c>
      <c r="B2" s="8" t="s">
        <v>19</v>
      </c>
    </row>
    <row r="3" spans="2:21" ht="12.75" hidden="1">
      <c r="B3" s="8">
        <v>12</v>
      </c>
      <c r="F3" s="8">
        <v>1</v>
      </c>
      <c r="G3" s="8">
        <v>2</v>
      </c>
      <c r="H3" s="8">
        <v>3</v>
      </c>
      <c r="I3" s="8">
        <v>4</v>
      </c>
      <c r="J3" s="8">
        <v>5</v>
      </c>
      <c r="K3" s="8">
        <v>6</v>
      </c>
      <c r="L3" s="8">
        <v>7</v>
      </c>
      <c r="M3" s="8">
        <v>8</v>
      </c>
      <c r="N3" s="8">
        <v>9</v>
      </c>
      <c r="O3" s="8">
        <v>10</v>
      </c>
      <c r="P3" s="8">
        <v>11</v>
      </c>
      <c r="Q3" s="8">
        <v>12</v>
      </c>
      <c r="R3" s="8">
        <v>13</v>
      </c>
      <c r="S3" s="8">
        <v>14</v>
      </c>
      <c r="T3" s="8">
        <v>15</v>
      </c>
      <c r="U3" s="8">
        <v>16</v>
      </c>
    </row>
    <row r="4" spans="1:21" ht="12.75" hidden="1">
      <c r="A4" s="13"/>
      <c r="B4" s="13"/>
      <c r="C4" s="13"/>
      <c r="D4" s="13"/>
      <c r="E4" s="9"/>
      <c r="F4" s="10">
        <v>0</v>
      </c>
      <c r="G4" s="10">
        <v>0</v>
      </c>
      <c r="H4" s="10">
        <v>0</v>
      </c>
      <c r="I4" s="10">
        <f>F4+G4-H4</f>
        <v>0</v>
      </c>
      <c r="J4" s="10">
        <v>0</v>
      </c>
      <c r="K4" s="10">
        <f>I4-J4</f>
        <v>0</v>
      </c>
      <c r="L4" s="10">
        <v>0</v>
      </c>
      <c r="M4" s="10">
        <v>0</v>
      </c>
      <c r="N4" s="10">
        <f>L4+M4</f>
        <v>0</v>
      </c>
      <c r="O4" s="10">
        <f>J4-N4</f>
        <v>0</v>
      </c>
      <c r="P4" s="10">
        <v>0</v>
      </c>
      <c r="Q4" s="10">
        <f>N4-P4</f>
        <v>0</v>
      </c>
      <c r="R4" s="10">
        <f>I4-P4</f>
        <v>0</v>
      </c>
      <c r="S4" s="10">
        <f>0</f>
        <v>0</v>
      </c>
      <c r="T4" s="10">
        <f>0</f>
        <v>0</v>
      </c>
      <c r="U4" s="10">
        <f>0</f>
        <v>0</v>
      </c>
    </row>
    <row r="5" spans="1:21" s="19" customFormat="1" ht="9" hidden="1">
      <c r="A5" s="18"/>
      <c r="B5" s="18"/>
      <c r="C5" s="18"/>
      <c r="D5" s="18"/>
      <c r="E5" s="20"/>
      <c r="F5" s="17"/>
      <c r="G5" s="17"/>
      <c r="H5" s="17"/>
      <c r="I5" s="17"/>
      <c r="J5" s="17"/>
      <c r="K5" s="17"/>
      <c r="L5" s="17"/>
      <c r="M5" s="17"/>
      <c r="N5" s="17"/>
      <c r="O5" s="17"/>
      <c r="P5" s="17">
        <v>0</v>
      </c>
      <c r="Q5" s="17"/>
      <c r="R5" s="17"/>
      <c r="S5" s="17"/>
      <c r="T5" s="17"/>
      <c r="U5" s="17"/>
    </row>
    <row r="6" ht="13.5" hidden="1" thickBot="1"/>
    <row r="7" spans="1:21" s="16" customFormat="1" ht="48" customHeight="1" hidden="1" thickBot="1">
      <c r="A7" s="22" t="s">
        <v>21</v>
      </c>
      <c r="B7" s="23"/>
      <c r="C7" s="23"/>
      <c r="D7" s="23"/>
      <c r="E7" s="24"/>
      <c r="F7" s="14">
        <v>0</v>
      </c>
      <c r="G7" s="14">
        <v>0</v>
      </c>
      <c r="H7" s="14">
        <v>0</v>
      </c>
      <c r="I7" s="14">
        <f>F7+G7-H7</f>
        <v>0</v>
      </c>
      <c r="J7" s="14">
        <v>0</v>
      </c>
      <c r="K7" s="14">
        <f>I7-J7</f>
        <v>0</v>
      </c>
      <c r="L7" s="14">
        <v>0</v>
      </c>
      <c r="M7" s="14">
        <v>0</v>
      </c>
      <c r="N7" s="14">
        <f>L7+M7</f>
        <v>0</v>
      </c>
      <c r="O7" s="14">
        <f>J7-N7</f>
        <v>0</v>
      </c>
      <c r="P7" s="14">
        <v>0</v>
      </c>
      <c r="Q7" s="14">
        <f>N7-P7</f>
        <v>0</v>
      </c>
      <c r="R7" s="15">
        <f>I7-P7</f>
        <v>0</v>
      </c>
      <c r="S7" s="15">
        <v>0</v>
      </c>
      <c r="T7" s="15">
        <v>0</v>
      </c>
      <c r="U7" s="15">
        <v>0</v>
      </c>
    </row>
    <row r="8" ht="12.75" hidden="1"/>
    <row r="9" ht="12.75">
      <c r="E9" s="2"/>
    </row>
    <row r="10" spans="1:21" ht="17.25" customHeight="1">
      <c r="A10" s="25" t="str">
        <f>ButceYil&amp;" YILI BÜTÇE TERTİPLERİN ÖDENEK DURUM LİSTESİ"</f>
        <v> YILI BÜTÇE TERTİPLERİN ÖDENEK DURUM LİSTESİ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6.5" customHeight="1">
      <c r="A11" s="26" t="str">
        <f>KurAd</f>
        <v> 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5:17" ht="16.5" customHeight="1" thickBot="1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21" ht="33.75" customHeight="1" thickBot="1">
      <c r="A13" s="3" t="s">
        <v>13</v>
      </c>
      <c r="B13" s="4" t="s">
        <v>14</v>
      </c>
      <c r="C13" s="4" t="s">
        <v>15</v>
      </c>
      <c r="D13" s="4" t="s">
        <v>16</v>
      </c>
      <c r="E13" s="5" t="s">
        <v>1</v>
      </c>
      <c r="F13" s="4" t="s">
        <v>2</v>
      </c>
      <c r="G13" s="4" t="s">
        <v>3</v>
      </c>
      <c r="H13" s="6" t="s">
        <v>4</v>
      </c>
      <c r="I13" s="4" t="s">
        <v>5</v>
      </c>
      <c r="J13" s="4" t="s">
        <v>6</v>
      </c>
      <c r="K13" s="4" t="s">
        <v>7</v>
      </c>
      <c r="L13" s="4" t="s">
        <v>8</v>
      </c>
      <c r="M13" s="4" t="s">
        <v>9</v>
      </c>
      <c r="N13" s="4" t="s">
        <v>10</v>
      </c>
      <c r="O13" s="4" t="s">
        <v>11</v>
      </c>
      <c r="P13" s="4" t="str">
        <f>"HARCAMA "&amp;Avans</f>
        <v>HARCAMA  </v>
      </c>
      <c r="Q13" s="4" t="s">
        <v>12</v>
      </c>
      <c r="R13" s="7" t="s">
        <v>20</v>
      </c>
      <c r="S13" s="7" t="s">
        <v>23</v>
      </c>
      <c r="T13" s="7" t="s">
        <v>25</v>
      </c>
      <c r="U13" s="7" t="s">
        <v>24</v>
      </c>
    </row>
    <row r="14" spans="1:80" ht="31.5" customHeight="1">
      <c r="A14" s="13" t="s">
        <v>0</v>
      </c>
      <c r="B14" s="13" t="s">
        <v>26</v>
      </c>
      <c r="C14" s="13" t="s">
        <v>27</v>
      </c>
      <c r="D14" s="13" t="s">
        <v>28</v>
      </c>
      <c r="E14" s="9" t="s">
        <v>29</v>
      </c>
      <c r="F14" s="10">
        <v>11663000</v>
      </c>
      <c r="G14" s="10">
        <v>4723515</v>
      </c>
      <c r="H14" s="10">
        <v>1095000</v>
      </c>
      <c r="I14" s="10">
        <f>F14+G14-H14</f>
        <v>0</v>
      </c>
      <c r="J14" s="10">
        <v>15291515</v>
      </c>
      <c r="K14" s="10">
        <f>I14-J14</f>
        <v>0</v>
      </c>
      <c r="L14" s="10">
        <v>16386515</v>
      </c>
      <c r="M14" s="10">
        <v>-1095000</v>
      </c>
      <c r="N14" s="10">
        <f>L14+M14</f>
        <v>0</v>
      </c>
      <c r="O14" s="10">
        <f>J14-N14</f>
        <v>0</v>
      </c>
      <c r="P14" s="10">
        <v>14305221.85</v>
      </c>
      <c r="Q14" s="10">
        <f>N14-P14</f>
        <v>0</v>
      </c>
      <c r="R14" s="10">
        <f>I14-P14</f>
        <v>0</v>
      </c>
      <c r="S14" s="10">
        <v>0</v>
      </c>
      <c r="T14" s="10">
        <v>0</v>
      </c>
      <c r="U14" s="10">
        <v>1095000</v>
      </c>
      <c r="BS14" s="8" t="s">
        <v>29</v>
      </c>
      <c r="BT14" s="8" t="s">
        <v>30</v>
      </c>
      <c r="BU14" s="8" t="s">
        <v>31</v>
      </c>
      <c r="BV14" s="8" t="s">
        <v>32</v>
      </c>
      <c r="BW14" s="8" t="s">
        <v>33</v>
      </c>
      <c r="BX14" s="8" t="s">
        <v>34</v>
      </c>
      <c r="BY14" s="8" t="s">
        <v>35</v>
      </c>
      <c r="BZ14" s="8" t="s">
        <v>36</v>
      </c>
      <c r="CA14" s="8" t="s">
        <v>37</v>
      </c>
      <c r="CB14" s="8" t="s">
        <v>37</v>
      </c>
    </row>
    <row r="15" spans="1:80" ht="31.5" customHeight="1">
      <c r="A15" s="13" t="s">
        <v>0</v>
      </c>
      <c r="B15" s="13" t="s">
        <v>26</v>
      </c>
      <c r="C15" s="13" t="s">
        <v>27</v>
      </c>
      <c r="D15" s="13" t="s">
        <v>28</v>
      </c>
      <c r="E15" s="9" t="s">
        <v>38</v>
      </c>
      <c r="F15" s="10">
        <v>30000</v>
      </c>
      <c r="G15" s="10">
        <v>12150</v>
      </c>
      <c r="H15" s="10">
        <v>10750</v>
      </c>
      <c r="I15" s="10">
        <f>F15+G15-H15</f>
        <v>0</v>
      </c>
      <c r="J15" s="10">
        <v>31400</v>
      </c>
      <c r="K15" s="10">
        <f>I15-J15</f>
        <v>0</v>
      </c>
      <c r="L15" s="10">
        <v>43800</v>
      </c>
      <c r="M15" s="10">
        <v>-12400</v>
      </c>
      <c r="N15" s="10">
        <f>L15+M15</f>
        <v>0</v>
      </c>
      <c r="O15" s="10">
        <f>J15-N15</f>
        <v>0</v>
      </c>
      <c r="P15" s="10">
        <v>10421.88</v>
      </c>
      <c r="Q15" s="10">
        <f>N15-P15</f>
        <v>0</v>
      </c>
      <c r="R15" s="10">
        <f>I15-P15</f>
        <v>0</v>
      </c>
      <c r="S15" s="10">
        <v>0</v>
      </c>
      <c r="T15" s="10">
        <v>0</v>
      </c>
      <c r="U15" s="10">
        <v>10750</v>
      </c>
      <c r="BS15" s="8" t="s">
        <v>38</v>
      </c>
      <c r="BT15" s="8" t="s">
        <v>30</v>
      </c>
      <c r="BU15" s="8" t="s">
        <v>31</v>
      </c>
      <c r="BV15" s="8" t="s">
        <v>32</v>
      </c>
      <c r="BW15" s="8" t="s">
        <v>33</v>
      </c>
      <c r="BX15" s="8" t="s">
        <v>34</v>
      </c>
      <c r="BY15" s="8" t="s">
        <v>35</v>
      </c>
      <c r="BZ15" s="8" t="s">
        <v>36</v>
      </c>
      <c r="CA15" s="8" t="s">
        <v>37</v>
      </c>
      <c r="CB15" s="8" t="s">
        <v>39</v>
      </c>
    </row>
    <row r="16" spans="1:80" ht="31.5" customHeight="1">
      <c r="A16" s="13" t="s">
        <v>0</v>
      </c>
      <c r="B16" s="13" t="s">
        <v>26</v>
      </c>
      <c r="C16" s="13" t="s">
        <v>27</v>
      </c>
      <c r="D16" s="13" t="s">
        <v>28</v>
      </c>
      <c r="E16" s="9" t="s">
        <v>40</v>
      </c>
      <c r="F16" s="10">
        <v>2340000</v>
      </c>
      <c r="G16" s="10">
        <v>947700</v>
      </c>
      <c r="H16" s="10">
        <v>330500</v>
      </c>
      <c r="I16" s="10">
        <f>F16+G16-H16</f>
        <v>0</v>
      </c>
      <c r="J16" s="10">
        <v>2957200</v>
      </c>
      <c r="K16" s="10">
        <f>I16-J16</f>
        <v>0</v>
      </c>
      <c r="L16" s="10">
        <v>3287700</v>
      </c>
      <c r="M16" s="10">
        <v>-330500</v>
      </c>
      <c r="N16" s="10">
        <f>L16+M16</f>
        <v>0</v>
      </c>
      <c r="O16" s="10">
        <f>J16-N16</f>
        <v>0</v>
      </c>
      <c r="P16" s="10">
        <v>1984005.92</v>
      </c>
      <c r="Q16" s="10">
        <f>N16-P16</f>
        <v>0</v>
      </c>
      <c r="R16" s="10">
        <f>I16-P16</f>
        <v>0</v>
      </c>
      <c r="S16" s="10">
        <v>0</v>
      </c>
      <c r="T16" s="10">
        <v>0</v>
      </c>
      <c r="U16" s="10">
        <v>0</v>
      </c>
      <c r="BS16" s="8" t="s">
        <v>40</v>
      </c>
      <c r="BT16" s="8" t="s">
        <v>30</v>
      </c>
      <c r="BU16" s="8" t="s">
        <v>31</v>
      </c>
      <c r="BV16" s="8" t="s">
        <v>32</v>
      </c>
      <c r="BW16" s="8" t="s">
        <v>33</v>
      </c>
      <c r="BX16" s="8" t="s">
        <v>34</v>
      </c>
      <c r="BY16" s="8" t="s">
        <v>35</v>
      </c>
      <c r="BZ16" s="8" t="s">
        <v>36</v>
      </c>
      <c r="CA16" s="8" t="s">
        <v>36</v>
      </c>
      <c r="CB16" s="8" t="s">
        <v>37</v>
      </c>
    </row>
    <row r="17" spans="1:80" ht="31.5" customHeight="1">
      <c r="A17" s="13" t="s">
        <v>0</v>
      </c>
      <c r="B17" s="13" t="s">
        <v>26</v>
      </c>
      <c r="C17" s="13" t="s">
        <v>27</v>
      </c>
      <c r="D17" s="13" t="s">
        <v>28</v>
      </c>
      <c r="E17" s="9" t="s">
        <v>41</v>
      </c>
      <c r="F17" s="10">
        <v>21000</v>
      </c>
      <c r="G17" s="10">
        <v>8505</v>
      </c>
      <c r="H17" s="10">
        <v>0</v>
      </c>
      <c r="I17" s="10">
        <f>F17+G17-H17</f>
        <v>0</v>
      </c>
      <c r="J17" s="10">
        <v>29505</v>
      </c>
      <c r="K17" s="10">
        <f>I17-J17</f>
        <v>0</v>
      </c>
      <c r="L17" s="10">
        <v>29505</v>
      </c>
      <c r="M17" s="10">
        <v>0</v>
      </c>
      <c r="N17" s="10">
        <f>L17+M17</f>
        <v>0</v>
      </c>
      <c r="O17" s="10">
        <f>J17-N17</f>
        <v>0</v>
      </c>
      <c r="P17" s="10">
        <v>1874.34</v>
      </c>
      <c r="Q17" s="10">
        <f>N17-P17</f>
        <v>0</v>
      </c>
      <c r="R17" s="10">
        <f>I17-P17</f>
        <v>0</v>
      </c>
      <c r="S17" s="10">
        <v>0</v>
      </c>
      <c r="T17" s="10">
        <v>0</v>
      </c>
      <c r="U17" s="10">
        <v>0</v>
      </c>
      <c r="BS17" s="8" t="s">
        <v>41</v>
      </c>
      <c r="BT17" s="8" t="s">
        <v>30</v>
      </c>
      <c r="BU17" s="8" t="s">
        <v>31</v>
      </c>
      <c r="BV17" s="8" t="s">
        <v>32</v>
      </c>
      <c r="BW17" s="8" t="s">
        <v>33</v>
      </c>
      <c r="BX17" s="8" t="s">
        <v>34</v>
      </c>
      <c r="BY17" s="8" t="s">
        <v>35</v>
      </c>
      <c r="BZ17" s="8" t="s">
        <v>36</v>
      </c>
      <c r="CA17" s="8" t="s">
        <v>36</v>
      </c>
      <c r="CB17" s="8" t="s">
        <v>39</v>
      </c>
    </row>
    <row r="18" spans="1:80" ht="31.5" customHeight="1">
      <c r="A18" s="13" t="s">
        <v>0</v>
      </c>
      <c r="B18" s="13" t="s">
        <v>26</v>
      </c>
      <c r="C18" s="13" t="s">
        <v>27</v>
      </c>
      <c r="D18" s="13" t="s">
        <v>28</v>
      </c>
      <c r="E18" s="9" t="s">
        <v>42</v>
      </c>
      <c r="F18" s="10">
        <v>44000</v>
      </c>
      <c r="G18" s="10">
        <v>0</v>
      </c>
      <c r="H18" s="10">
        <v>34395</v>
      </c>
      <c r="I18" s="10">
        <f>F18+G18-H18</f>
        <v>0</v>
      </c>
      <c r="J18" s="10">
        <v>9605</v>
      </c>
      <c r="K18" s="10">
        <f>I18-J18</f>
        <v>0</v>
      </c>
      <c r="L18" s="10">
        <v>44000</v>
      </c>
      <c r="M18" s="10">
        <v>-34395</v>
      </c>
      <c r="N18" s="10">
        <f>L18+M18</f>
        <v>0</v>
      </c>
      <c r="O18" s="10">
        <f>J18-N18</f>
        <v>0</v>
      </c>
      <c r="P18" s="10">
        <v>5605</v>
      </c>
      <c r="Q18" s="10">
        <f>N18-P18</f>
        <v>0</v>
      </c>
      <c r="R18" s="10">
        <f>I18-P18</f>
        <v>0</v>
      </c>
      <c r="S18" s="10">
        <v>0</v>
      </c>
      <c r="T18" s="10">
        <v>0</v>
      </c>
      <c r="U18" s="10">
        <v>0</v>
      </c>
      <c r="BS18" s="8" t="s">
        <v>42</v>
      </c>
      <c r="BT18" s="8" t="s">
        <v>30</v>
      </c>
      <c r="BU18" s="8" t="s">
        <v>31</v>
      </c>
      <c r="BV18" s="8" t="s">
        <v>32</v>
      </c>
      <c r="BW18" s="8" t="s">
        <v>33</v>
      </c>
      <c r="BX18" s="8" t="s">
        <v>34</v>
      </c>
      <c r="BY18" s="8" t="s">
        <v>35</v>
      </c>
      <c r="BZ18" s="8" t="s">
        <v>36</v>
      </c>
      <c r="CA18" s="8" t="s">
        <v>43</v>
      </c>
      <c r="CB18" s="8" t="s">
        <v>36</v>
      </c>
    </row>
    <row r="19" spans="1:81" ht="31.5" customHeight="1">
      <c r="A19" s="13" t="s">
        <v>0</v>
      </c>
      <c r="B19" s="13" t="s">
        <v>26</v>
      </c>
      <c r="C19" s="13" t="s">
        <v>27</v>
      </c>
      <c r="D19" s="13" t="s">
        <v>28</v>
      </c>
      <c r="E19" s="9" t="s">
        <v>44</v>
      </c>
      <c r="F19" s="10">
        <v>47000</v>
      </c>
      <c r="G19" s="10">
        <v>0</v>
      </c>
      <c r="H19" s="10">
        <v>0</v>
      </c>
      <c r="I19" s="10">
        <f>F19+G19-H19</f>
        <v>0</v>
      </c>
      <c r="J19" s="10">
        <v>47000</v>
      </c>
      <c r="K19" s="10">
        <f>I19-J19</f>
        <v>0</v>
      </c>
      <c r="L19" s="10">
        <v>47000</v>
      </c>
      <c r="M19" s="10">
        <v>0</v>
      </c>
      <c r="N19" s="10">
        <f>L19+M19</f>
        <v>0</v>
      </c>
      <c r="O19" s="10">
        <f>J19-N19</f>
        <v>0</v>
      </c>
      <c r="P19" s="10">
        <v>20883.98</v>
      </c>
      <c r="Q19" s="10">
        <f>N19-P19</f>
        <v>0</v>
      </c>
      <c r="R19" s="10">
        <f>I19-P19</f>
        <v>0</v>
      </c>
      <c r="S19" s="10">
        <v>0</v>
      </c>
      <c r="T19" s="10">
        <v>0</v>
      </c>
      <c r="U19" s="10">
        <v>0</v>
      </c>
      <c r="BS19" s="8" t="s">
        <v>44</v>
      </c>
      <c r="BT19" s="8" t="s">
        <v>30</v>
      </c>
      <c r="BU19" s="8" t="s">
        <v>31</v>
      </c>
      <c r="BV19" s="8" t="s">
        <v>32</v>
      </c>
      <c r="BW19" s="8" t="s">
        <v>33</v>
      </c>
      <c r="BX19" s="8" t="s">
        <v>34</v>
      </c>
      <c r="BY19" s="8" t="s">
        <v>35</v>
      </c>
      <c r="BZ19" s="8" t="s">
        <v>36</v>
      </c>
      <c r="CA19" s="8" t="s">
        <v>43</v>
      </c>
      <c r="CB19" s="8" t="s">
        <v>43</v>
      </c>
      <c r="CC19" s="8" t="s">
        <v>45</v>
      </c>
    </row>
    <row r="20" spans="1:81" ht="31.5" customHeight="1">
      <c r="A20" s="13" t="s">
        <v>0</v>
      </c>
      <c r="B20" s="13" t="s">
        <v>26</v>
      </c>
      <c r="C20" s="13" t="s">
        <v>27</v>
      </c>
      <c r="D20" s="13" t="s">
        <v>28</v>
      </c>
      <c r="E20" s="9" t="s">
        <v>46</v>
      </c>
      <c r="F20" s="10">
        <v>4000</v>
      </c>
      <c r="G20" s="10">
        <v>3800</v>
      </c>
      <c r="H20" s="10">
        <v>0</v>
      </c>
      <c r="I20" s="10">
        <f>F20+G20-H20</f>
        <v>0</v>
      </c>
      <c r="J20" s="10">
        <v>7800</v>
      </c>
      <c r="K20" s="10">
        <f>I20-J20</f>
        <v>0</v>
      </c>
      <c r="L20" s="10">
        <v>7800</v>
      </c>
      <c r="M20" s="10">
        <v>0</v>
      </c>
      <c r="N20" s="10">
        <f>L20+M20</f>
        <v>0</v>
      </c>
      <c r="O20" s="10">
        <f>J20-N20</f>
        <v>0</v>
      </c>
      <c r="P20" s="10">
        <v>7715.15</v>
      </c>
      <c r="Q20" s="10">
        <f>N20-P20</f>
        <v>0</v>
      </c>
      <c r="R20" s="10">
        <f>I20-P20</f>
        <v>0</v>
      </c>
      <c r="S20" s="10">
        <v>0</v>
      </c>
      <c r="T20" s="10">
        <v>0</v>
      </c>
      <c r="U20" s="10">
        <v>0</v>
      </c>
      <c r="BS20" s="8" t="s">
        <v>46</v>
      </c>
      <c r="BT20" s="8" t="s">
        <v>30</v>
      </c>
      <c r="BU20" s="8" t="s">
        <v>31</v>
      </c>
      <c r="BV20" s="8" t="s">
        <v>32</v>
      </c>
      <c r="BW20" s="8" t="s">
        <v>33</v>
      </c>
      <c r="BX20" s="8" t="s">
        <v>34</v>
      </c>
      <c r="BY20" s="8" t="s">
        <v>35</v>
      </c>
      <c r="BZ20" s="8" t="s">
        <v>36</v>
      </c>
      <c r="CA20" s="8" t="s">
        <v>43</v>
      </c>
      <c r="CB20" s="8" t="s">
        <v>43</v>
      </c>
      <c r="CC20" s="8" t="s">
        <v>47</v>
      </c>
    </row>
    <row r="21" spans="1:80" ht="31.5" customHeight="1">
      <c r="A21" s="13" t="s">
        <v>0</v>
      </c>
      <c r="B21" s="13" t="s">
        <v>26</v>
      </c>
      <c r="C21" s="13" t="s">
        <v>27</v>
      </c>
      <c r="D21" s="13" t="s">
        <v>28</v>
      </c>
      <c r="E21" s="9" t="s">
        <v>48</v>
      </c>
      <c r="F21" s="10">
        <v>5000</v>
      </c>
      <c r="G21" s="10">
        <v>18000</v>
      </c>
      <c r="H21" s="10">
        <v>0</v>
      </c>
      <c r="I21" s="10">
        <f>F21+G21-H21</f>
        <v>0</v>
      </c>
      <c r="J21" s="10">
        <v>23000</v>
      </c>
      <c r="K21" s="10">
        <f>I21-J21</f>
        <v>0</v>
      </c>
      <c r="L21" s="10">
        <v>23000</v>
      </c>
      <c r="M21" s="10">
        <v>0</v>
      </c>
      <c r="N21" s="10">
        <f>L21+M21</f>
        <v>0</v>
      </c>
      <c r="O21" s="10">
        <f>J21-N21</f>
        <v>0</v>
      </c>
      <c r="P21" s="10">
        <v>22355</v>
      </c>
      <c r="Q21" s="10">
        <f>N21-P21</f>
        <v>0</v>
      </c>
      <c r="R21" s="10">
        <f>I21-P21</f>
        <v>0</v>
      </c>
      <c r="S21" s="10">
        <v>0</v>
      </c>
      <c r="T21" s="10">
        <v>0</v>
      </c>
      <c r="U21" s="10">
        <v>0</v>
      </c>
      <c r="BS21" s="8" t="s">
        <v>48</v>
      </c>
      <c r="BT21" s="8" t="s">
        <v>30</v>
      </c>
      <c r="BU21" s="8" t="s">
        <v>31</v>
      </c>
      <c r="BV21" s="8" t="s">
        <v>32</v>
      </c>
      <c r="BW21" s="8" t="s">
        <v>33</v>
      </c>
      <c r="BX21" s="8" t="s">
        <v>34</v>
      </c>
      <c r="BY21" s="8" t="s">
        <v>35</v>
      </c>
      <c r="BZ21" s="8" t="s">
        <v>36</v>
      </c>
      <c r="CA21" s="8" t="s">
        <v>43</v>
      </c>
      <c r="CB21" s="8" t="s">
        <v>49</v>
      </c>
    </row>
    <row r="22" spans="1:80" ht="31.5" customHeight="1">
      <c r="A22" s="13" t="s">
        <v>0</v>
      </c>
      <c r="B22" s="13" t="s">
        <v>26</v>
      </c>
      <c r="C22" s="13" t="s">
        <v>50</v>
      </c>
      <c r="D22" s="13" t="s">
        <v>51</v>
      </c>
      <c r="E22" s="9" t="s">
        <v>52</v>
      </c>
      <c r="F22" s="10">
        <v>39000</v>
      </c>
      <c r="G22" s="10">
        <v>15795</v>
      </c>
      <c r="H22" s="10">
        <v>54700</v>
      </c>
      <c r="I22" s="10">
        <f>F22+G22-H22</f>
        <v>0</v>
      </c>
      <c r="J22" s="10">
        <v>95</v>
      </c>
      <c r="K22" s="10">
        <f>I22-J22</f>
        <v>0</v>
      </c>
      <c r="L22" s="10">
        <v>54795</v>
      </c>
      <c r="M22" s="10">
        <v>-54700</v>
      </c>
      <c r="N22" s="10">
        <f>L22+M22</f>
        <v>0</v>
      </c>
      <c r="O22" s="10">
        <f>J22-N22</f>
        <v>0</v>
      </c>
      <c r="P22" s="10">
        <v>0</v>
      </c>
      <c r="Q22" s="10">
        <f>N22-P22</f>
        <v>0</v>
      </c>
      <c r="R22" s="10">
        <f>I22-P22</f>
        <v>0</v>
      </c>
      <c r="S22" s="10">
        <v>0</v>
      </c>
      <c r="T22" s="10">
        <v>0</v>
      </c>
      <c r="U22" s="10">
        <v>0</v>
      </c>
      <c r="BS22" s="8" t="s">
        <v>52</v>
      </c>
      <c r="BT22" s="8" t="s">
        <v>30</v>
      </c>
      <c r="BU22" s="8" t="s">
        <v>31</v>
      </c>
      <c r="BV22" s="8" t="s">
        <v>53</v>
      </c>
      <c r="BW22" s="8" t="s">
        <v>54</v>
      </c>
      <c r="BX22" s="8" t="s">
        <v>34</v>
      </c>
      <c r="BY22" s="8" t="s">
        <v>35</v>
      </c>
      <c r="BZ22" s="8" t="s">
        <v>55</v>
      </c>
      <c r="CA22" s="8" t="s">
        <v>37</v>
      </c>
      <c r="CB22" s="8" t="s">
        <v>37</v>
      </c>
    </row>
    <row r="23" spans="1:80" ht="31.5" customHeight="1">
      <c r="A23" s="13" t="s">
        <v>0</v>
      </c>
      <c r="B23" s="13" t="s">
        <v>26</v>
      </c>
      <c r="C23" s="13" t="s">
        <v>50</v>
      </c>
      <c r="D23" s="13" t="s">
        <v>51</v>
      </c>
      <c r="E23" s="9" t="s">
        <v>56</v>
      </c>
      <c r="F23" s="10">
        <v>1000</v>
      </c>
      <c r="G23" s="10">
        <v>405</v>
      </c>
      <c r="H23" s="10">
        <v>0</v>
      </c>
      <c r="I23" s="10">
        <f>F23+G23-H23</f>
        <v>0</v>
      </c>
      <c r="J23" s="10">
        <v>1405</v>
      </c>
      <c r="K23" s="10">
        <f>I23-J23</f>
        <v>0</v>
      </c>
      <c r="L23" s="10">
        <v>1405</v>
      </c>
      <c r="M23" s="10">
        <v>0</v>
      </c>
      <c r="N23" s="10">
        <f>L23+M23</f>
        <v>0</v>
      </c>
      <c r="O23" s="10">
        <f>J23-N23</f>
        <v>0</v>
      </c>
      <c r="P23" s="10">
        <v>0</v>
      </c>
      <c r="Q23" s="10">
        <f>N23-P23</f>
        <v>0</v>
      </c>
      <c r="R23" s="10">
        <f>I23-P23</f>
        <v>0</v>
      </c>
      <c r="S23" s="10">
        <v>0</v>
      </c>
      <c r="T23" s="10">
        <v>0</v>
      </c>
      <c r="U23" s="10">
        <v>0</v>
      </c>
      <c r="BS23" s="8" t="s">
        <v>56</v>
      </c>
      <c r="BT23" s="8" t="s">
        <v>30</v>
      </c>
      <c r="BU23" s="8" t="s">
        <v>31</v>
      </c>
      <c r="BV23" s="8" t="s">
        <v>53</v>
      </c>
      <c r="BW23" s="8" t="s">
        <v>54</v>
      </c>
      <c r="BX23" s="8" t="s">
        <v>34</v>
      </c>
      <c r="BY23" s="8" t="s">
        <v>35</v>
      </c>
      <c r="BZ23" s="8" t="s">
        <v>55</v>
      </c>
      <c r="CA23" s="8" t="s">
        <v>37</v>
      </c>
      <c r="CB23" s="8" t="s">
        <v>39</v>
      </c>
    </row>
    <row r="24" spans="1:80" ht="31.5" customHeight="1">
      <c r="A24" s="13" t="s">
        <v>0</v>
      </c>
      <c r="B24" s="13" t="s">
        <v>26</v>
      </c>
      <c r="C24" s="13" t="s">
        <v>50</v>
      </c>
      <c r="D24" s="13" t="s">
        <v>51</v>
      </c>
      <c r="E24" s="9" t="s">
        <v>57</v>
      </c>
      <c r="F24" s="10">
        <v>1500</v>
      </c>
      <c r="G24" s="10">
        <v>607.5</v>
      </c>
      <c r="H24" s="10">
        <v>0</v>
      </c>
      <c r="I24" s="10">
        <f>F24+G24-H24</f>
        <v>0</v>
      </c>
      <c r="J24" s="10">
        <v>2107.5</v>
      </c>
      <c r="K24" s="10">
        <f>I24-J24</f>
        <v>0</v>
      </c>
      <c r="L24" s="10">
        <v>2107.5</v>
      </c>
      <c r="M24" s="10">
        <v>0</v>
      </c>
      <c r="N24" s="10">
        <f>L24+M24</f>
        <v>0</v>
      </c>
      <c r="O24" s="10">
        <f>J24-N24</f>
        <v>0</v>
      </c>
      <c r="P24" s="10">
        <v>0</v>
      </c>
      <c r="Q24" s="10">
        <f>N24-P24</f>
        <v>0</v>
      </c>
      <c r="R24" s="10">
        <f>I24-P24</f>
        <v>0</v>
      </c>
      <c r="S24" s="10">
        <v>0</v>
      </c>
      <c r="T24" s="10">
        <v>0</v>
      </c>
      <c r="U24" s="10">
        <v>0</v>
      </c>
      <c r="BS24" s="8" t="s">
        <v>57</v>
      </c>
      <c r="BT24" s="8" t="s">
        <v>30</v>
      </c>
      <c r="BU24" s="8" t="s">
        <v>31</v>
      </c>
      <c r="BV24" s="8" t="s">
        <v>53</v>
      </c>
      <c r="BW24" s="8" t="s">
        <v>54</v>
      </c>
      <c r="BX24" s="8" t="s">
        <v>34</v>
      </c>
      <c r="BY24" s="8" t="s">
        <v>35</v>
      </c>
      <c r="BZ24" s="8" t="s">
        <v>55</v>
      </c>
      <c r="CA24" s="8" t="s">
        <v>36</v>
      </c>
      <c r="CB24" s="8" t="s">
        <v>39</v>
      </c>
    </row>
    <row r="25" spans="1:81" ht="31.5" customHeight="1">
      <c r="A25" s="13" t="s">
        <v>0</v>
      </c>
      <c r="B25" s="13" t="s">
        <v>26</v>
      </c>
      <c r="C25" s="13" t="s">
        <v>50</v>
      </c>
      <c r="D25" s="13" t="s">
        <v>51</v>
      </c>
      <c r="E25" s="9" t="s">
        <v>58</v>
      </c>
      <c r="F25" s="10">
        <v>10000</v>
      </c>
      <c r="G25" s="10">
        <v>0</v>
      </c>
      <c r="H25" s="10">
        <v>0</v>
      </c>
      <c r="I25" s="10">
        <f>F25+G25-H25</f>
        <v>0</v>
      </c>
      <c r="J25" s="10">
        <v>10000</v>
      </c>
      <c r="K25" s="10">
        <f>I25-J25</f>
        <v>0</v>
      </c>
      <c r="L25" s="10">
        <v>0</v>
      </c>
      <c r="M25" s="10">
        <v>0</v>
      </c>
      <c r="N25" s="10">
        <f>L25+M25</f>
        <v>0</v>
      </c>
      <c r="O25" s="10">
        <f>J25-N25</f>
        <v>0</v>
      </c>
      <c r="P25" s="10">
        <v>0</v>
      </c>
      <c r="Q25" s="10">
        <f>N25-P25</f>
        <v>0</v>
      </c>
      <c r="R25" s="10">
        <f>I25-P25</f>
        <v>0</v>
      </c>
      <c r="S25" s="10">
        <v>0</v>
      </c>
      <c r="T25" s="10">
        <v>0</v>
      </c>
      <c r="U25" s="10">
        <v>0</v>
      </c>
      <c r="BS25" s="8" t="s">
        <v>58</v>
      </c>
      <c r="BT25" s="8" t="s">
        <v>30</v>
      </c>
      <c r="BU25" s="8" t="s">
        <v>31</v>
      </c>
      <c r="BV25" s="8" t="s">
        <v>53</v>
      </c>
      <c r="BW25" s="8" t="s">
        <v>54</v>
      </c>
      <c r="BX25" s="8" t="s">
        <v>34</v>
      </c>
      <c r="BY25" s="8" t="s">
        <v>35</v>
      </c>
      <c r="BZ25" s="8" t="s">
        <v>55</v>
      </c>
      <c r="CA25" s="8" t="s">
        <v>43</v>
      </c>
      <c r="CB25" s="8" t="s">
        <v>43</v>
      </c>
      <c r="CC25" s="8" t="s">
        <v>45</v>
      </c>
    </row>
    <row r="26" spans="1:80" ht="31.5" customHeight="1">
      <c r="A26" s="13" t="s">
        <v>0</v>
      </c>
      <c r="B26" s="13" t="s">
        <v>26</v>
      </c>
      <c r="C26" s="13" t="s">
        <v>59</v>
      </c>
      <c r="D26" s="13" t="s">
        <v>60</v>
      </c>
      <c r="E26" s="9" t="s">
        <v>61</v>
      </c>
      <c r="F26" s="10">
        <v>0</v>
      </c>
      <c r="G26" s="10">
        <v>10000</v>
      </c>
      <c r="H26" s="10">
        <v>0</v>
      </c>
      <c r="I26" s="10">
        <f>F26+G26-H26</f>
        <v>0</v>
      </c>
      <c r="J26" s="10">
        <v>10000</v>
      </c>
      <c r="K26" s="10">
        <f>I26-J26</f>
        <v>0</v>
      </c>
      <c r="L26" s="10">
        <v>10000</v>
      </c>
      <c r="M26" s="10">
        <v>0</v>
      </c>
      <c r="N26" s="10">
        <f>L26+M26</f>
        <v>0</v>
      </c>
      <c r="O26" s="10">
        <f>J26-N26</f>
        <v>0</v>
      </c>
      <c r="P26" s="10">
        <v>9187.92</v>
      </c>
      <c r="Q26" s="10">
        <f>N26-P26</f>
        <v>0</v>
      </c>
      <c r="R26" s="10">
        <f>I26-P26</f>
        <v>0</v>
      </c>
      <c r="S26" s="10">
        <v>0</v>
      </c>
      <c r="T26" s="10">
        <v>0</v>
      </c>
      <c r="U26" s="10">
        <v>0</v>
      </c>
      <c r="BS26" s="8" t="s">
        <v>61</v>
      </c>
      <c r="BT26" s="8" t="s">
        <v>30</v>
      </c>
      <c r="BU26" s="8" t="s">
        <v>31</v>
      </c>
      <c r="BV26" s="8" t="s">
        <v>62</v>
      </c>
      <c r="BW26" s="8" t="s">
        <v>63</v>
      </c>
      <c r="BX26" s="8" t="s">
        <v>34</v>
      </c>
      <c r="BY26" s="8" t="s">
        <v>35</v>
      </c>
      <c r="BZ26" s="8" t="s">
        <v>55</v>
      </c>
      <c r="CA26" s="8" t="s">
        <v>37</v>
      </c>
      <c r="CB26" s="8" t="s">
        <v>37</v>
      </c>
    </row>
    <row r="27" spans="1:21" ht="24.75" customHeight="1">
      <c r="A27" s="22" t="s">
        <v>21</v>
      </c>
      <c r="B27" s="23"/>
      <c r="C27" s="23"/>
      <c r="D27" s="23"/>
      <c r="E27" s="24"/>
      <c r="F27" s="14">
        <v>14205500</v>
      </c>
      <c r="G27" s="14">
        <v>5740477.5</v>
      </c>
      <c r="H27" s="14">
        <v>1525345</v>
      </c>
      <c r="I27" s="14">
        <f>F27+G27-H27</f>
        <v>0</v>
      </c>
      <c r="J27" s="14">
        <v>18420632.5</v>
      </c>
      <c r="K27" s="14">
        <f>I27-J27</f>
        <v>0</v>
      </c>
      <c r="L27" s="14">
        <v>19937627.5</v>
      </c>
      <c r="M27" s="14">
        <v>-1526995</v>
      </c>
      <c r="N27" s="14">
        <f>L27+M27</f>
        <v>0</v>
      </c>
      <c r="O27" s="14">
        <f>J27-N27</f>
        <v>0</v>
      </c>
      <c r="P27" s="14">
        <v>16367271.040000001</v>
      </c>
      <c r="Q27" s="14">
        <f>N27-P27</f>
        <v>0</v>
      </c>
      <c r="R27" s="15">
        <f>I27-P27</f>
        <v>0</v>
      </c>
      <c r="S27" s="15">
        <v>0</v>
      </c>
      <c r="T27" s="15">
        <v>0</v>
      </c>
      <c r="U27" s="15">
        <v>1105750</v>
      </c>
    </row>
  </sheetData>
  <sheetProtection/>
  <mergeCells count="4">
    <mergeCell ref="A7:E7"/>
    <mergeCell ref="A10:U10"/>
    <mergeCell ref="A11:U11"/>
    <mergeCell ref="A27:E27"/>
  </mergeCells>
  <printOptions/>
  <pageMargins left="0.5118110236220472" right="0.1968503937007874" top="0.4724409448818898" bottom="0.8267716535433072" header="0.2362204724409449" footer="0.5118110236220472"/>
  <pageSetup firstPageNumber="1" useFirstPageNumber="1" fitToHeight="300" fitToWidth="1" horizontalDpi="600" verticalDpi="600" orientation="landscape" paperSize="9" scale="40" r:id="rId1"/>
  <headerFooter alignWithMargins="0">
    <oddFooter>&amp;L&amp;8Basım Tarihi : &amp;D &amp;T&amp;C&amp;"Tahoma,Kalın"&amp;8Sayfa :&amp;"Tahoma,Normal" &amp;P / &amp;N&amp;R&amp;8e-bütçe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Pınar MENTEŞ</cp:lastModifiedBy>
  <cp:lastPrinted>2020-12-15T14:27:06Z</cp:lastPrinted>
  <dcterms:created xsi:type="dcterms:W3CDTF">2020-12-14T07:31:19Z</dcterms:created>
  <dcterms:modified xsi:type="dcterms:W3CDTF">2022-06-30T13:24:10Z</dcterms:modified>
  <cp:category/>
  <cp:version/>
  <cp:contentType/>
  <cp:contentStatus/>
</cp:coreProperties>
</file>